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835" activeTab="5"/>
  </bookViews>
  <sheets>
    <sheet name="Показатели" sheetId="2" r:id="rId1"/>
    <sheet name="План по достижению" sheetId="3" r:id="rId2"/>
    <sheet name="Финансовое обеспечение" sheetId="4" r:id="rId3"/>
    <sheet name="Кап. строй" sheetId="5" r:id="rId4"/>
    <sheet name="Риски" sheetId="6" r:id="rId5"/>
    <sheet name="Доп. информация" sheetId="7" r:id="rId6"/>
  </sheets>
  <definedNames>
    <definedName name="_ftn1" localSheetId="0">Показатели!$A$13</definedName>
    <definedName name="_ftn2" localSheetId="0">Показатели!$A$20</definedName>
    <definedName name="_ftn3" localSheetId="0">Показатели!$A$21</definedName>
    <definedName name="_ftn4" localSheetId="0">Показатели!$A$22</definedName>
    <definedName name="_ftn5" localSheetId="0">Показатели!$A$23</definedName>
    <definedName name="_ftn6" localSheetId="0">Показатели!$A$24</definedName>
    <definedName name="_ftn7" localSheetId="0">Показатели!$A$25</definedName>
    <definedName name="_ftnref1" localSheetId="0">Показатели!$B$5</definedName>
    <definedName name="_ftnref2" localSheetId="0">Показатели!$D$5</definedName>
    <definedName name="_ftnref3" localSheetId="0">Показатели!$E$5</definedName>
    <definedName name="_ftnref4" localSheetId="0">Показатели!$I$5</definedName>
    <definedName name="_ftnref5" localSheetId="0">Показатели!$K$5</definedName>
    <definedName name="_ftnref6" localSheetId="0">Показатели!$M$5</definedName>
    <definedName name="_ftnref7" localSheetId="0">Показатели!$N$5</definedName>
    <definedName name="_Ref129269215" localSheetId="0">Показатели!$N$5</definedName>
    <definedName name="_Ref129269405" localSheetId="0">Показатели!$K$5</definedName>
    <definedName name="_Ref129269830" localSheetId="2">'Финансовое обеспечение'!$K$3</definedName>
    <definedName name="_Ref129367031" localSheetId="0">Показатели!$D$5</definedName>
    <definedName name="_Ref141720757" localSheetId="0">Показатели!$M$5</definedName>
  </definedNames>
  <calcPr calcId="145621"/>
</workbook>
</file>

<file path=xl/calcChain.xml><?xml version="1.0" encoding="utf-8"?>
<calcChain xmlns="http://schemas.openxmlformats.org/spreadsheetml/2006/main">
  <c r="H8" i="4" l="1"/>
  <c r="G8" i="4"/>
  <c r="H7" i="4"/>
  <c r="G7" i="4"/>
  <c r="H6" i="4"/>
  <c r="G6" i="4"/>
  <c r="F6" i="4"/>
  <c r="F8" i="4"/>
  <c r="F7" i="4"/>
  <c r="J35" i="4"/>
  <c r="I35" i="4"/>
  <c r="K37" i="4"/>
  <c r="K36" i="4"/>
  <c r="G35" i="4"/>
  <c r="H35" i="4"/>
  <c r="F35" i="4"/>
  <c r="J29" i="4"/>
  <c r="I29" i="4"/>
  <c r="H29" i="4"/>
  <c r="G29" i="4"/>
  <c r="J28" i="4"/>
  <c r="K28" i="4" s="1"/>
  <c r="I28" i="4"/>
  <c r="H28" i="4"/>
  <c r="G28" i="4"/>
  <c r="J27" i="4"/>
  <c r="I27" i="4"/>
  <c r="H27" i="4"/>
  <c r="G27" i="4"/>
  <c r="F29" i="4"/>
  <c r="K29" i="4" s="1"/>
  <c r="F28" i="4"/>
  <c r="F27" i="4" s="1"/>
  <c r="K27" i="4" s="1"/>
  <c r="K34" i="4"/>
  <c r="K33" i="4"/>
  <c r="K32" i="4"/>
  <c r="K31" i="4"/>
  <c r="K30" i="4"/>
  <c r="K26" i="4"/>
  <c r="G18" i="4"/>
  <c r="F18" i="4"/>
  <c r="G19" i="4"/>
  <c r="H19" i="4"/>
  <c r="H18" i="4" s="1"/>
  <c r="I19" i="4"/>
  <c r="J19" i="4"/>
  <c r="G20" i="4"/>
  <c r="H20" i="4"/>
  <c r="I20" i="4"/>
  <c r="I8" i="4" s="1"/>
  <c r="J20" i="4"/>
  <c r="K20" i="4" s="1"/>
  <c r="F20" i="4"/>
  <c r="F19" i="4"/>
  <c r="K25" i="4"/>
  <c r="J24" i="4"/>
  <c r="K24" i="4" s="1"/>
  <c r="I24" i="4"/>
  <c r="H24" i="4"/>
  <c r="G24" i="4"/>
  <c r="F24" i="4"/>
  <c r="K23" i="4"/>
  <c r="K22" i="4"/>
  <c r="K21" i="4"/>
  <c r="I21" i="4"/>
  <c r="J21" i="4"/>
  <c r="H21" i="4"/>
  <c r="G21" i="4"/>
  <c r="F21" i="4"/>
  <c r="G12" i="4"/>
  <c r="H12" i="4"/>
  <c r="I12" i="4"/>
  <c r="J12" i="4"/>
  <c r="J8" i="4" s="1"/>
  <c r="F12" i="4"/>
  <c r="I11" i="4"/>
  <c r="I10" i="4" s="1"/>
  <c r="J11" i="4"/>
  <c r="J10" i="4" s="1"/>
  <c r="K10" i="4" s="1"/>
  <c r="G11" i="4"/>
  <c r="G10" i="4" s="1"/>
  <c r="H11" i="4"/>
  <c r="H10" i="4" s="1"/>
  <c r="F11" i="4"/>
  <c r="F10" i="4" s="1"/>
  <c r="K15" i="4"/>
  <c r="K11" i="4" s="1"/>
  <c r="K16" i="4"/>
  <c r="K12" i="4" s="1"/>
  <c r="J14" i="4"/>
  <c r="G14" i="4"/>
  <c r="H14" i="4"/>
  <c r="F14" i="4"/>
  <c r="J7" i="4" l="1"/>
  <c r="K7" i="4" s="1"/>
  <c r="I7" i="4"/>
  <c r="I6" i="4" s="1"/>
  <c r="J18" i="4"/>
  <c r="K18" i="4" s="1"/>
  <c r="I18" i="4"/>
  <c r="K8" i="4"/>
  <c r="K14" i="4"/>
  <c r="K35" i="4"/>
  <c r="K19" i="4"/>
  <c r="J6" i="4" l="1"/>
  <c r="K6" i="4" s="1"/>
</calcChain>
</file>

<file path=xl/sharedStrings.xml><?xml version="1.0" encoding="utf-8"?>
<sst xmlns="http://schemas.openxmlformats.org/spreadsheetml/2006/main" count="208" uniqueCount="139">
  <si>
    <t>№</t>
  </si>
  <si>
    <t>Наименование показателя</t>
  </si>
  <si>
    <t>Подтверждающий документ</t>
  </si>
  <si>
    <t>1.</t>
  </si>
  <si>
    <t>…</t>
  </si>
  <si>
    <t>Комментарий</t>
  </si>
  <si>
    <t>Статус фактического/ прогнозного значения за отчётный период</t>
  </si>
  <si>
    <t>Уровень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</si>
  <si>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</si>
  <si>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</si>
  <si>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</si>
  <si>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Прогнозное значение на конец отчётного периода</t>
  </si>
  <si>
    <t>Плановое значение на конец текущего года</t>
  </si>
  <si>
    <t>Прогнозное значение на конец текущего года</t>
  </si>
  <si>
    <t>Информационная система</t>
  </si>
  <si>
    <t>Признак возрастания
(убывания, динамики)</t>
  </si>
  <si>
    <t>№ п/п</t>
  </si>
  <si>
    <t>Показатели государственной программы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</si>
  <si>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</si>
  <si>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</si>
  <si>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</si>
  <si>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</si>
  <si>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</si>
  <si>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</si>
  <si>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</si>
  <si>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</si>
  <si>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</si>
  <si>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</si>
  <si>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</si>
  <si>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</si>
  <si>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</si>
  <si>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Факт/прогноз</t>
  </si>
  <si>
    <t>2. Сведения о помесячном достижении показателей государственной программы в (указывается год) году</t>
  </si>
  <si>
    <t>3. Сведения об исполнении бюджетных ассигнований, предусмотренных на финансовое обеспечение реализации государственной программы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</si>
  <si>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</si>
  <si>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</si>
  <si>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</t>
  </si>
  <si>
    <t>Код целевой статьи расходов</t>
  </si>
  <si>
    <t>Исполнение, тыс. рублей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</si>
  <si>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</si>
  <si>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</si>
  <si>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</si>
  <si>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</si>
  <si>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</si>
  <si>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</si>
  <si>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Наименование структурного элемента государственной программы</t>
  </si>
  <si>
    <t>1.1.</t>
  </si>
  <si>
    <t>Наименование мероприятия</t>
  </si>
  <si>
    <t>Государственная программа Ульяновской области «Наименование»</t>
  </si>
  <si>
    <t>Государственная программа, структурный элемент, мероприятие, объект капитального строительства</t>
  </si>
  <si>
    <r>
      <t>Ответственные исполнители</t>
    </r>
    <r>
      <rPr>
        <sz val="10"/>
        <color rgb="FF000000"/>
        <rFont val="PT Astra Serif"/>
        <family val="1"/>
        <charset val="204"/>
      </rPr>
      <t>, заказчик-застройщик</t>
    </r>
  </si>
  <si>
    <t>Проектная мощность</t>
  </si>
  <si>
    <t>Сроки выполнения работ</t>
  </si>
  <si>
    <t>Общая стоимость объекта, тыс. рублей</t>
  </si>
  <si>
    <t>Техническая готовность объекта</t>
  </si>
  <si>
    <t>Краткая характеристика работ, выполненных за отчётный период, причины отставания</t>
  </si>
  <si>
    <t>Предусмотрено программой</t>
  </si>
  <si>
    <t>Кассовые расходы</t>
  </si>
  <si>
    <r>
      <t>Выполнено за счет средств ____</t>
    </r>
    <r>
      <rPr>
        <vertAlign val="superscript"/>
        <sz val="10"/>
        <color rgb="FF000000"/>
        <rFont val="PT Astra Serif"/>
        <family val="1"/>
        <charset val="204"/>
      </rPr>
      <t xml:space="preserve">15 </t>
    </r>
    <r>
      <rPr>
        <sz val="10"/>
        <color rgb="FF000000"/>
        <rFont val="PT Astra Serif"/>
        <family val="1"/>
        <charset val="204"/>
      </rPr>
      <t>года</t>
    </r>
  </si>
  <si>
    <t>Выполнено за счет остатков средств прошлых лет</t>
  </si>
  <si>
    <t>Степень выполнения</t>
  </si>
  <si>
    <t>Всего</t>
  </si>
  <si>
    <t>-</t>
  </si>
  <si>
    <t xml:space="preserve">ОБ </t>
  </si>
  <si>
    <t>ФБ</t>
  </si>
  <si>
    <t>ВБС</t>
  </si>
  <si>
    <t>Наименование объекта</t>
  </si>
  <si>
    <t xml:space="preserve">Наименование объекта </t>
  </si>
  <si>
    <t>За _____, тыс. рублей</t>
  </si>
  <si>
    <r>
      <t>Общие кассовые расходы по состоянию на _______</t>
    </r>
    <r>
      <rPr>
        <sz val="10"/>
        <color rgb="FF000000"/>
        <rFont val="PT Astra Serif"/>
        <family val="1"/>
        <charset val="204"/>
      </rPr>
      <t>, тыс. рублей</t>
    </r>
  </si>
  <si>
    <t>5. Информация о рисках государственной программы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</si>
  <si>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</si>
  <si>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</si>
  <si>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</si>
  <si>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</si>
  <si>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</si>
  <si>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</si>
  <si>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r>
      <t xml:space="preserve">1. Сведения о достижении показателей </t>
    </r>
    <r>
      <rPr>
        <sz val="10"/>
        <color theme="1"/>
        <rFont val="PT Astra Serif"/>
        <family val="1"/>
        <charset val="204"/>
      </rPr>
      <t xml:space="preserve">государственной программы </t>
    </r>
  </si>
  <si>
    <t>4. Сведения об объектах капитального строительства Ульяновской области, создаваемых в процессе реализации государственных программ</t>
  </si>
  <si>
    <t>6. Дополнительная информация</t>
  </si>
  <si>
    <t>Дополнительная информация о ходе реализации государственной программы</t>
  </si>
  <si>
    <t>Источник финансового обеспечения реализации государственной программы, структурного элемента, мероприятия</t>
  </si>
  <si>
    <t>Объём финансового обеспечения, тыс. рублей</t>
  </si>
  <si>
    <t>Процент исполнения, (10)/(7)*100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</si>
  <si>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</si>
  <si>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</si>
  <si>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федерального бюджета</t>
  </si>
  <si>
    <t>бюджетные ассигнования областного бюджета
областного бюджета</t>
  </si>
  <si>
    <t>бюджетные ассигнования 
областного бюджета, 
источником которых являются межбюджетные трансферты 
из федерального бюджета, имеющие целевое назначение 
(далее – бюджетные ассигнования федерального бюджета)</t>
  </si>
  <si>
    <t>Приложение № 2</t>
  </si>
  <si>
    <t>Уровень регистрируемой безработицы</t>
  </si>
  <si>
    <t>ГП РФ</t>
  </si>
  <si>
    <t>–</t>
  </si>
  <si>
    <t>%</t>
  </si>
  <si>
    <t>Государственная программа Российской Федерации «Содействие занятости населения», утверждённая постановлением Правительства Российской Федерации от 15.04.2014 № 298 «Об утверждении государственной программы Российской Федерации «Содействие занятости населения»</t>
  </si>
  <si>
    <t>Единая цифровая платформа в сфере занятости и трудовых отношений «Работа в России»</t>
  </si>
  <si>
    <t>Цель государственной программы «Формирование конкурентоспособного рынка труда в Ульяновской области»</t>
  </si>
  <si>
    <r>
      <t>Уровень регистрируемой безработицы в Ульяновской области</t>
    </r>
    <r>
      <rPr>
        <i/>
        <sz val="10"/>
        <color rgb="FF000000"/>
        <rFont val="PT Astra Serif"/>
        <family val="1"/>
        <charset val="204"/>
      </rPr>
      <t>, %</t>
    </r>
  </si>
  <si>
    <t xml:space="preserve">План </t>
  </si>
  <si>
    <t>ГП</t>
  </si>
  <si>
    <t>Государственная программа Ульяновской области «Содействие занятости населения и развитие трудовых ресурсов в Ульяновской области»</t>
  </si>
  <si>
    <t xml:space="preserve">Агентство по 
развитию 
человеческого 
потенциала 
и трудовых ресурсов 
Ульяновской 
области 
(далее – Агентство)
</t>
  </si>
  <si>
    <t>Подпрограмма «Оказание содействия добровольному переселению в Ульяновскую область соотечественников, проживающих за рубежом»</t>
  </si>
  <si>
    <t>Комплекс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</si>
  <si>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>Информационное обеспечение и сопровождение реализации подпрограммы «Оказание содействия добровольному переселению в Ульяновскую область соотечественников, проживающих за рубежом»</t>
  </si>
  <si>
    <t xml:space="preserve">Предоставление мер социальной поддержки, предусмотренных подпрограммой «Оказание содействия добровольному переселению в Ульяновскую область соотечественников, проживающих за рубежом» </t>
  </si>
  <si>
    <t>1.2.</t>
  </si>
  <si>
    <t>Агентство</t>
  </si>
  <si>
    <t>бюджетные ассигнования областного бюджета областного бюджета</t>
  </si>
  <si>
    <t>Структурные элементы, не входящие в направления (подпрограммы)</t>
  </si>
  <si>
    <t>Региональный проект «Содействие занятости (Ульяновская область)», обеспечивающий достижение значений показателей и результатов федерального проекта «Содействие занятости», входящего в состав национального проекта «Демография»</t>
  </si>
  <si>
    <t>2.</t>
  </si>
  <si>
    <t>2.1.</t>
  </si>
  <si>
    <t>2.2.</t>
  </si>
  <si>
    <t>Организация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</si>
  <si>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Реализация дополнительных мероприятий, направленных на снижение напряжённости на рынке труда Ульяновской области, по организации общественных работ</t>
  </si>
  <si>
    <t xml:space="preserve">Комплекс процессных мероприятий «Активная политика занятости населения и социальная поддержка безработных граждан»
</t>
  </si>
  <si>
    <t>3.</t>
  </si>
  <si>
    <t>3.1.</t>
  </si>
  <si>
    <t>Реализация прав граждан на труд и создание благоприятных условий для обеспечения занятости населения</t>
  </si>
  <si>
    <t>Социальные выплаты безработным гражданам и иным категориям граждан в соответствии с законодательством о занятости населения</t>
  </si>
  <si>
    <t>3.2.</t>
  </si>
  <si>
    <t>3.3.</t>
  </si>
  <si>
    <t>Реализация Закона Ульяновской области от 2 октября 2020 года № 103-ЗО «О правовом регулировании отдельных вопросов статуса молодых специалистов в Ульяновской области»</t>
  </si>
  <si>
    <t>3.4.</t>
  </si>
  <si>
    <t>Мероприятия в области социального партнёрства</t>
  </si>
  <si>
    <t xml:space="preserve">Мероприятия по улучшению условий и охраны труда </t>
  </si>
  <si>
    <t>3.5.</t>
  </si>
  <si>
    <t>Комплекс процессных мероприятий «Обеспечение реализации государственной программы»</t>
  </si>
  <si>
    <t>Обеспечение деятельности государственных органов Ульяновской области</t>
  </si>
  <si>
    <t>Обеспечение деятельности организации, подведомственной исполнительному органу Ульяновской области, уполномоченному в сфере занятости населения</t>
  </si>
  <si>
    <t>4.</t>
  </si>
  <si>
    <t>4.1.</t>
  </si>
  <si>
    <t>4.2.</t>
  </si>
  <si>
    <t>77501R0860</t>
  </si>
  <si>
    <t>771P200000</t>
  </si>
  <si>
    <t>771P252920</t>
  </si>
  <si>
    <t>771P253000</t>
  </si>
  <si>
    <t xml:space="preserve">Отчёт о ходе реализации государственной программы«Содействие занятости населения и развитие трудовых ресурсов в Ульяновской области» 
за _9 месяцев 2024 года_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</si>
</sst>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4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vertAlign val="superscript"/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i/>
      <sz val="10"/>
      <color rgb="FF000000"/>
      <name val="PT Astra Serif"/>
      <family val="1"/>
      <charset val="204"/>
    </font>
    <font>
      <b/>
      <sz val="10"/>
      <color rgb="FF0D0D0D"/>
      <name val="PT Astra Serif"/>
      <family val="1"/>
      <charset val="204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b/>
      <i/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16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" fontId="12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H10" sqref="H10"/>
    </sheetView>
  </sheetViews>
  <sheetFormatPr defaultRowHeight="12.75" x14ac:dyDescent="0.2"/>
  <cols>
    <col min="1" max="1" width="5.85546875" style="2" customWidth="1"/>
    <col min="2" max="2" width="15.42578125" style="2" customWidth="1"/>
    <col min="3" max="3" width="16.28515625" style="2" customWidth="1"/>
    <col min="4" max="4" width="12.140625" style="2" customWidth="1"/>
    <col min="5" max="5" width="13.28515625" style="2" customWidth="1"/>
    <col min="6" max="6" width="12.28515625" style="2" customWidth="1"/>
    <col min="7" max="7" width="17" style="2" customWidth="1"/>
    <col min="8" max="8" width="13.7109375" style="2" customWidth="1"/>
    <col min="9" max="9" width="13.140625" style="2" customWidth="1"/>
    <col min="10" max="10" width="19.7109375" style="2" customWidth="1"/>
    <col min="11" max="11" width="14.42578125" style="2" customWidth="1"/>
    <col min="12" max="12" width="13.140625" style="2" customWidth="1"/>
    <col min="13" max="13" width="10.7109375" style="2" customWidth="1"/>
    <col min="14" max="14" width="16.5703125" style="2" customWidth="1"/>
    <col min="15" max="16384" width="9.140625" style="2"/>
  </cols>
  <sheetData>
    <row r="1" spans="1:14" x14ac:dyDescent="0.2">
      <c r="N1" s="2" t="s">
        <v>89</v>
      </c>
    </row>
    <row r="2" spans="1:14" ht="35.25" customHeight="1" x14ac:dyDescent="0.2">
      <c r="A2" s="54" t="s">
        <v>138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">
      <c r="A3" s="1" t="s">
        <v>77</v>
      </c>
    </row>
    <row r="4" spans="1:14" x14ac:dyDescent="0.2">
      <c r="A4" s="1"/>
    </row>
    <row r="5" spans="1:14" ht="63.75" x14ac:dyDescent="0.2">
      <c r="A5" s="5" t="s">
        <v>0</v>
      </c>
      <c r="B5" s="7" t="s">
        <v>6</v>
      </c>
      <c r="C5" s="5" t="s">
        <v>1</v>
      </c>
      <c r="D5" s="7" t="s">
        <v>7</v>
      </c>
      <c r="E5" s="7" t="s">
        <v>15</v>
      </c>
      <c r="F5" s="5" t="s">
        <v>8</v>
      </c>
      <c r="G5" s="7" t="s">
        <v>9</v>
      </c>
      <c r="H5" s="7" t="s">
        <v>10</v>
      </c>
      <c r="I5" s="7" t="s">
        <v>11</v>
      </c>
      <c r="J5" s="7" t="s">
        <v>2</v>
      </c>
      <c r="K5" s="7" t="s">
        <v>12</v>
      </c>
      <c r="L5" s="5" t="s">
        <v>13</v>
      </c>
      <c r="M5" s="7" t="s">
        <v>14</v>
      </c>
      <c r="N5" s="7" t="s">
        <v>5</v>
      </c>
    </row>
    <row r="6" spans="1:14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</row>
    <row r="7" spans="1:14" x14ac:dyDescent="0.2">
      <c r="A7" s="53" t="s">
        <v>96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52.25" customHeight="1" x14ac:dyDescent="0.2">
      <c r="A8" s="56" t="s">
        <v>3</v>
      </c>
      <c r="B8" s="57"/>
      <c r="C8" s="58" t="s">
        <v>90</v>
      </c>
      <c r="D8" s="56" t="s">
        <v>91</v>
      </c>
      <c r="E8" s="56" t="s">
        <v>92</v>
      </c>
      <c r="F8" s="59" t="s">
        <v>93</v>
      </c>
      <c r="G8" s="58">
        <v>0.5</v>
      </c>
      <c r="H8" s="58">
        <v>0.17</v>
      </c>
      <c r="I8" s="56" t="s">
        <v>92</v>
      </c>
      <c r="J8" s="60" t="s">
        <v>94</v>
      </c>
      <c r="K8" s="56">
        <v>0.5</v>
      </c>
      <c r="L8" s="56">
        <v>0.5</v>
      </c>
      <c r="M8" s="56" t="s">
        <v>95</v>
      </c>
      <c r="N8" s="56"/>
    </row>
    <row r="9" spans="1:14" ht="15.75" customHeight="1" x14ac:dyDescent="0.2">
      <c r="A9" s="56"/>
      <c r="B9" s="57"/>
      <c r="C9" s="58"/>
      <c r="D9" s="56"/>
      <c r="E9" s="56"/>
      <c r="F9" s="59"/>
      <c r="G9" s="58"/>
      <c r="H9" s="58"/>
      <c r="I9" s="56"/>
      <c r="J9" s="60"/>
      <c r="K9" s="56"/>
      <c r="L9" s="56"/>
      <c r="M9" s="56"/>
      <c r="N9" s="56"/>
    </row>
    <row r="10" spans="1:14" x14ac:dyDescent="0.2">
      <c r="A10" s="28"/>
      <c r="B10" s="28"/>
      <c r="C10" s="2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4" spans="1:14" x14ac:dyDescent="0.2">
      <c r="A14" s="3"/>
    </row>
    <row r="15" spans="1:14" x14ac:dyDescent="0.2">
      <c r="A15" s="3"/>
    </row>
    <row r="16" spans="1:14" x14ac:dyDescent="0.2">
      <c r="A16" s="3"/>
    </row>
    <row r="17" spans="1:7" x14ac:dyDescent="0.2">
      <c r="A17" s="3"/>
    </row>
    <row r="18" spans="1:7" x14ac:dyDescent="0.2">
      <c r="A18" s="3"/>
    </row>
    <row r="19" spans="1:7" x14ac:dyDescent="0.2">
      <c r="A19" s="3"/>
    </row>
    <row r="24" spans="1:7" x14ac:dyDescent="0.2">
      <c r="G24" s="27"/>
    </row>
  </sheetData>
  <mergeCells count="16">
    <mergeCell ref="A7:N7"/>
    <mergeCell ref="A2:N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M9" sqref="M9"/>
    </sheetView>
  </sheetViews>
  <sheetFormatPr defaultRowHeight="15.75" x14ac:dyDescent="0.25"/>
  <cols>
    <col min="1" max="1" width="9.140625" style="9"/>
    <col min="2" max="2" width="17.42578125" style="9" customWidth="1"/>
    <col min="3" max="3" width="13" style="9" customWidth="1"/>
    <col min="4" max="14" width="9.140625" style="9"/>
    <col min="15" max="15" width="16.140625" style="9" customWidth="1"/>
    <col min="16" max="16384" width="9.140625" style="9"/>
  </cols>
  <sheetData>
    <row r="1" spans="1:15" x14ac:dyDescent="0.2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37.5" customHeight="1" x14ac:dyDescent="0.25">
      <c r="A3" s="58" t="s">
        <v>16</v>
      </c>
      <c r="B3" s="58" t="s">
        <v>17</v>
      </c>
      <c r="C3" s="58" t="s">
        <v>7</v>
      </c>
      <c r="D3" s="58" t="s">
        <v>18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64" t="s">
        <v>19</v>
      </c>
    </row>
    <row r="4" spans="1:15" x14ac:dyDescent="0.25">
      <c r="A4" s="58"/>
      <c r="B4" s="58"/>
      <c r="C4" s="58"/>
      <c r="D4" s="7" t="s">
        <v>20</v>
      </c>
      <c r="E4" s="7" t="s">
        <v>21</v>
      </c>
      <c r="F4" s="10" t="s">
        <v>22</v>
      </c>
      <c r="G4" s="7" t="s">
        <v>23</v>
      </c>
      <c r="H4" s="7" t="s">
        <v>24</v>
      </c>
      <c r="I4" s="10" t="s">
        <v>25</v>
      </c>
      <c r="J4" s="7" t="s">
        <v>26</v>
      </c>
      <c r="K4" s="7" t="s">
        <v>27</v>
      </c>
      <c r="L4" s="10" t="s">
        <v>28</v>
      </c>
      <c r="M4" s="7" t="s">
        <v>29</v>
      </c>
      <c r="N4" s="7" t="s">
        <v>30</v>
      </c>
      <c r="O4" s="64"/>
    </row>
    <row r="5" spans="1:1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 t="s">
        <v>3</v>
      </c>
      <c r="B6" s="65" t="s">
        <v>96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.75" customHeight="1" x14ac:dyDescent="0.25">
      <c r="A7" s="61" t="s">
        <v>3</v>
      </c>
      <c r="B7" s="62" t="s">
        <v>97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x14ac:dyDescent="0.25">
      <c r="A8" s="61"/>
      <c r="B8" s="11" t="s">
        <v>98</v>
      </c>
      <c r="C8" s="62" t="s">
        <v>99</v>
      </c>
      <c r="D8" s="24">
        <v>0.5</v>
      </c>
      <c r="E8" s="24">
        <v>0.5</v>
      </c>
      <c r="F8" s="24">
        <v>0.5</v>
      </c>
      <c r="G8" s="24">
        <v>0.5</v>
      </c>
      <c r="H8" s="24">
        <v>0.5</v>
      </c>
      <c r="I8" s="24">
        <v>0.5</v>
      </c>
      <c r="J8" s="24">
        <v>0.5</v>
      </c>
      <c r="K8" s="24">
        <v>0.5</v>
      </c>
      <c r="L8" s="24">
        <v>0.5</v>
      </c>
      <c r="M8" s="24">
        <v>0.5</v>
      </c>
      <c r="N8" s="24">
        <v>0.5</v>
      </c>
      <c r="O8" s="24">
        <v>0.5</v>
      </c>
    </row>
    <row r="9" spans="1:15" x14ac:dyDescent="0.25">
      <c r="A9" s="61"/>
      <c r="B9" s="12" t="s">
        <v>31</v>
      </c>
      <c r="C9" s="62"/>
      <c r="D9" s="24">
        <v>0.31</v>
      </c>
      <c r="E9" s="24">
        <v>0.3</v>
      </c>
      <c r="F9" s="24">
        <v>0.28999999999999998</v>
      </c>
      <c r="G9" s="24">
        <v>0.28999999999999998</v>
      </c>
      <c r="H9" s="24">
        <v>0.28000000000000003</v>
      </c>
      <c r="I9" s="24">
        <v>0.25</v>
      </c>
      <c r="J9" s="24">
        <v>0.24</v>
      </c>
      <c r="K9" s="24">
        <v>0.21</v>
      </c>
      <c r="L9" s="24">
        <v>0.17</v>
      </c>
      <c r="M9" s="24"/>
      <c r="N9" s="24"/>
      <c r="O9" s="24"/>
    </row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opLeftCell="A4" workbookViewId="0">
      <selection activeCell="J6" sqref="J6"/>
    </sheetView>
  </sheetViews>
  <sheetFormatPr defaultRowHeight="12.75" x14ac:dyDescent="0.2"/>
  <cols>
    <col min="1" max="1" width="5" style="2" customWidth="1"/>
    <col min="2" max="2" width="32.85546875" style="2" customWidth="1"/>
    <col min="3" max="3" width="14.5703125" style="2" customWidth="1"/>
    <col min="4" max="4" width="35" style="2" customWidth="1"/>
    <col min="5" max="5" width="14" style="2" customWidth="1"/>
    <col min="6" max="6" width="15" style="2" customWidth="1"/>
    <col min="7" max="7" width="12.7109375" style="2" customWidth="1"/>
    <col min="8" max="8" width="13.28515625" style="2" customWidth="1"/>
    <col min="9" max="9" width="12.42578125" style="2" customWidth="1"/>
    <col min="10" max="10" width="14.28515625" style="2" customWidth="1"/>
    <col min="11" max="11" width="11" style="2" customWidth="1"/>
    <col min="12" max="12" width="13.140625" style="2" customWidth="1"/>
    <col min="13" max="13" width="9.140625" style="2"/>
    <col min="14" max="14" width="15.5703125" style="2" customWidth="1"/>
    <col min="15" max="16384" width="9.140625" style="2"/>
  </cols>
  <sheetData>
    <row r="1" spans="1:12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5.5" customHeight="1" x14ac:dyDescent="0.2">
      <c r="A3" s="68" t="s">
        <v>16</v>
      </c>
      <c r="B3" s="58" t="s">
        <v>34</v>
      </c>
      <c r="C3" s="68" t="s">
        <v>35</v>
      </c>
      <c r="D3" s="68" t="s">
        <v>81</v>
      </c>
      <c r="E3" s="68" t="s">
        <v>37</v>
      </c>
      <c r="F3" s="58" t="s">
        <v>82</v>
      </c>
      <c r="G3" s="58"/>
      <c r="H3" s="58"/>
      <c r="I3" s="58" t="s">
        <v>38</v>
      </c>
      <c r="J3" s="58"/>
      <c r="K3" s="58" t="s">
        <v>83</v>
      </c>
      <c r="L3" s="58" t="s">
        <v>5</v>
      </c>
    </row>
    <row r="4" spans="1:12" ht="38.25" x14ac:dyDescent="0.2">
      <c r="A4" s="68"/>
      <c r="B4" s="58"/>
      <c r="C4" s="68"/>
      <c r="D4" s="68"/>
      <c r="E4" s="68"/>
      <c r="F4" s="7" t="s">
        <v>39</v>
      </c>
      <c r="G4" s="7" t="s">
        <v>40</v>
      </c>
      <c r="H4" s="7" t="s">
        <v>41</v>
      </c>
      <c r="I4" s="7" t="s">
        <v>42</v>
      </c>
      <c r="J4" s="7" t="s">
        <v>43</v>
      </c>
      <c r="K4" s="58"/>
      <c r="L4" s="58"/>
    </row>
    <row r="5" spans="1:12" s="20" customFormat="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22">
        <v>12</v>
      </c>
    </row>
    <row r="6" spans="1:12" x14ac:dyDescent="0.2">
      <c r="A6" s="73" t="s">
        <v>100</v>
      </c>
      <c r="B6" s="73"/>
      <c r="C6" s="70" t="s">
        <v>101</v>
      </c>
      <c r="D6" s="37" t="s">
        <v>44</v>
      </c>
      <c r="E6" s="38">
        <v>7700000000</v>
      </c>
      <c r="F6" s="52">
        <f>F7+F8</f>
        <v>524889.57808000001</v>
      </c>
      <c r="G6" s="52">
        <f t="shared" ref="G6:J6" si="0">G7+G8</f>
        <v>524889.57808000001</v>
      </c>
      <c r="H6" s="52">
        <f t="shared" si="0"/>
        <v>524889.57808000001</v>
      </c>
      <c r="I6" s="52">
        <f t="shared" si="0"/>
        <v>34357.5</v>
      </c>
      <c r="J6" s="52">
        <f t="shared" si="0"/>
        <v>326472.69464</v>
      </c>
      <c r="K6" s="48">
        <f t="shared" ref="K6:K8" si="1">J6/F6*100</f>
        <v>62.198357192422918</v>
      </c>
      <c r="L6" s="25"/>
    </row>
    <row r="7" spans="1:12" ht="51" x14ac:dyDescent="0.2">
      <c r="A7" s="73"/>
      <c r="B7" s="73"/>
      <c r="C7" s="71"/>
      <c r="D7" s="37" t="s">
        <v>84</v>
      </c>
      <c r="E7" s="38">
        <v>7700000000</v>
      </c>
      <c r="F7" s="52">
        <f>F11+F19+F28+F35</f>
        <v>279926.17808000004</v>
      </c>
      <c r="G7" s="52">
        <f t="shared" ref="G7:J7" si="2">G11+G19+G28+G35</f>
        <v>279926.17808000004</v>
      </c>
      <c r="H7" s="52">
        <f t="shared" si="2"/>
        <v>279926.17808000004</v>
      </c>
      <c r="I7" s="52">
        <f t="shared" si="2"/>
        <v>34169.300000000003</v>
      </c>
      <c r="J7" s="52">
        <f t="shared" si="2"/>
        <v>185802.63426000002</v>
      </c>
      <c r="K7" s="48">
        <f t="shared" si="1"/>
        <v>66.375583567928942</v>
      </c>
      <c r="L7" s="25"/>
    </row>
    <row r="8" spans="1:12" ht="114.75" customHeight="1" x14ac:dyDescent="0.2">
      <c r="A8" s="73"/>
      <c r="B8" s="73"/>
      <c r="C8" s="72"/>
      <c r="D8" s="37" t="s">
        <v>88</v>
      </c>
      <c r="E8" s="38">
        <v>7700000000</v>
      </c>
      <c r="F8" s="52">
        <f>F12+F20+F29</f>
        <v>244963.4</v>
      </c>
      <c r="G8" s="52">
        <f t="shared" ref="G8:J8" si="3">G12+G20+G29</f>
        <v>244963.4</v>
      </c>
      <c r="H8" s="52">
        <f t="shared" si="3"/>
        <v>244963.4</v>
      </c>
      <c r="I8" s="52">
        <f t="shared" si="3"/>
        <v>188.2</v>
      </c>
      <c r="J8" s="52">
        <f t="shared" si="3"/>
        <v>140670.06038000001</v>
      </c>
      <c r="K8" s="48">
        <f t="shared" si="1"/>
        <v>57.42492975685348</v>
      </c>
      <c r="L8" s="25"/>
    </row>
    <row r="9" spans="1:12" ht="12" customHeight="1" x14ac:dyDescent="0.2">
      <c r="A9" s="68" t="s">
        <v>102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30" customHeight="1" x14ac:dyDescent="0.2">
      <c r="A10" s="66" t="s">
        <v>3</v>
      </c>
      <c r="B10" s="66" t="s">
        <v>103</v>
      </c>
      <c r="C10" s="67" t="s">
        <v>107</v>
      </c>
      <c r="D10" s="39" t="s">
        <v>85</v>
      </c>
      <c r="E10" s="40">
        <v>7750100000</v>
      </c>
      <c r="F10" s="41">
        <f>F11+F12</f>
        <v>2552.4</v>
      </c>
      <c r="G10" s="41">
        <f t="shared" ref="G10:J10" si="4">G11+G12</f>
        <v>2552.4</v>
      </c>
      <c r="H10" s="41">
        <f t="shared" si="4"/>
        <v>2552.4</v>
      </c>
      <c r="I10" s="41">
        <f t="shared" si="4"/>
        <v>0</v>
      </c>
      <c r="J10" s="41">
        <f t="shared" si="4"/>
        <v>1429.15607</v>
      </c>
      <c r="K10" s="51">
        <f t="shared" ref="K10" si="5">J10/F10*100</f>
        <v>55.992637125842336</v>
      </c>
      <c r="L10" s="41"/>
    </row>
    <row r="11" spans="1:12" ht="27" x14ac:dyDescent="0.2">
      <c r="A11" s="66"/>
      <c r="B11" s="66"/>
      <c r="C11" s="67"/>
      <c r="D11" s="40" t="s">
        <v>108</v>
      </c>
      <c r="E11" s="40">
        <v>7750100000</v>
      </c>
      <c r="F11" s="41">
        <f>F13+F15</f>
        <v>536.4</v>
      </c>
      <c r="G11" s="41">
        <f t="shared" ref="G11:K11" si="6">G13+G15</f>
        <v>536.4</v>
      </c>
      <c r="H11" s="41">
        <f t="shared" si="6"/>
        <v>536.4</v>
      </c>
      <c r="I11" s="41">
        <f>I13+I15</f>
        <v>0</v>
      </c>
      <c r="J11" s="41">
        <f t="shared" si="6"/>
        <v>285.83121</v>
      </c>
      <c r="K11" s="50">
        <f t="shared" si="6"/>
        <v>56.712541666666674</v>
      </c>
      <c r="L11" s="41"/>
    </row>
    <row r="12" spans="1:12" ht="31.5" customHeight="1" x14ac:dyDescent="0.2">
      <c r="A12" s="66"/>
      <c r="B12" s="66"/>
      <c r="C12" s="67"/>
      <c r="D12" s="40" t="s">
        <v>86</v>
      </c>
      <c r="E12" s="40">
        <v>7750100000</v>
      </c>
      <c r="F12" s="41">
        <f>F16</f>
        <v>2016</v>
      </c>
      <c r="G12" s="41">
        <f t="shared" ref="G12:K12" si="7">G16</f>
        <v>2016</v>
      </c>
      <c r="H12" s="41">
        <f t="shared" si="7"/>
        <v>2016</v>
      </c>
      <c r="I12" s="41">
        <f t="shared" si="7"/>
        <v>0</v>
      </c>
      <c r="J12" s="41">
        <f t="shared" si="7"/>
        <v>1143.3248599999999</v>
      </c>
      <c r="K12" s="50">
        <f t="shared" si="7"/>
        <v>56.712542658730158</v>
      </c>
      <c r="L12" s="41"/>
    </row>
    <row r="13" spans="1:12" ht="89.25" x14ac:dyDescent="0.2">
      <c r="A13" s="30" t="s">
        <v>46</v>
      </c>
      <c r="B13" s="26" t="s">
        <v>104</v>
      </c>
      <c r="C13" s="26" t="s">
        <v>107</v>
      </c>
      <c r="D13" s="14" t="s">
        <v>87</v>
      </c>
      <c r="E13" s="14">
        <v>7750116000</v>
      </c>
      <c r="F13" s="8">
        <v>32.4</v>
      </c>
      <c r="G13" s="23">
        <v>32.4</v>
      </c>
      <c r="H13" s="23">
        <v>32.4</v>
      </c>
      <c r="I13" s="8">
        <v>0</v>
      </c>
      <c r="J13" s="8">
        <v>0</v>
      </c>
      <c r="K13" s="8">
        <v>0</v>
      </c>
      <c r="L13" s="8"/>
    </row>
    <row r="14" spans="1:12" ht="12" customHeight="1" x14ac:dyDescent="0.2">
      <c r="A14" s="68" t="s">
        <v>106</v>
      </c>
      <c r="B14" s="68" t="s">
        <v>105</v>
      </c>
      <c r="C14" s="69" t="s">
        <v>107</v>
      </c>
      <c r="D14" s="21" t="s">
        <v>85</v>
      </c>
      <c r="E14" s="14" t="s">
        <v>134</v>
      </c>
      <c r="F14" s="8">
        <f>F16+F15</f>
        <v>2520</v>
      </c>
      <c r="G14" s="23">
        <f t="shared" ref="G14:J14" si="8">G16+G15</f>
        <v>2520</v>
      </c>
      <c r="H14" s="23">
        <f t="shared" si="8"/>
        <v>2520</v>
      </c>
      <c r="I14" s="8">
        <v>0</v>
      </c>
      <c r="J14" s="23">
        <f t="shared" si="8"/>
        <v>1429.15607</v>
      </c>
      <c r="K14" s="48">
        <f>J14/F14*100</f>
        <v>56.712542460317458</v>
      </c>
      <c r="L14" s="8"/>
    </row>
    <row r="15" spans="1:12" ht="38.25" x14ac:dyDescent="0.2">
      <c r="A15" s="68"/>
      <c r="B15" s="68"/>
      <c r="C15" s="69"/>
      <c r="D15" s="14" t="s">
        <v>87</v>
      </c>
      <c r="E15" s="26" t="s">
        <v>134</v>
      </c>
      <c r="F15" s="8">
        <v>504</v>
      </c>
      <c r="G15" s="23">
        <v>504</v>
      </c>
      <c r="H15" s="23">
        <v>504</v>
      </c>
      <c r="I15" s="8">
        <v>0</v>
      </c>
      <c r="J15" s="23">
        <v>285.83121</v>
      </c>
      <c r="K15" s="48">
        <f t="shared" ref="K15:K20" si="9">J15/F15*100</f>
        <v>56.712541666666674</v>
      </c>
      <c r="L15" s="8"/>
    </row>
    <row r="16" spans="1:12" ht="39" customHeight="1" x14ac:dyDescent="0.2">
      <c r="A16" s="68"/>
      <c r="B16" s="68"/>
      <c r="C16" s="69"/>
      <c r="D16" s="14" t="s">
        <v>86</v>
      </c>
      <c r="E16" s="26" t="s">
        <v>134</v>
      </c>
      <c r="F16" s="8">
        <v>2016</v>
      </c>
      <c r="G16" s="23">
        <v>2016</v>
      </c>
      <c r="H16" s="23">
        <v>2016</v>
      </c>
      <c r="I16" s="8">
        <v>0</v>
      </c>
      <c r="J16" s="23">
        <v>1143.3248599999999</v>
      </c>
      <c r="K16" s="48">
        <f t="shared" si="9"/>
        <v>56.712542658730158</v>
      </c>
      <c r="L16" s="8"/>
    </row>
    <row r="17" spans="1:12" ht="12" customHeight="1" x14ac:dyDescent="0.2">
      <c r="A17" s="68" t="s">
        <v>109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2" customHeight="1" x14ac:dyDescent="0.2">
      <c r="A18" s="66" t="s">
        <v>111</v>
      </c>
      <c r="B18" s="66" t="s">
        <v>110</v>
      </c>
      <c r="C18" s="75" t="s">
        <v>107</v>
      </c>
      <c r="D18" s="39" t="s">
        <v>85</v>
      </c>
      <c r="E18" s="40" t="s">
        <v>135</v>
      </c>
      <c r="F18" s="41">
        <f>SUM(F19:F20)</f>
        <v>26947.83467</v>
      </c>
      <c r="G18" s="41">
        <f t="shared" ref="G18:J18" si="10">SUM(G19:G20)</f>
        <v>26947.83467</v>
      </c>
      <c r="H18" s="41">
        <f t="shared" si="10"/>
        <v>26947.83467</v>
      </c>
      <c r="I18" s="41">
        <f t="shared" si="10"/>
        <v>0</v>
      </c>
      <c r="J18" s="41">
        <f t="shared" si="10"/>
        <v>17560.054250000001</v>
      </c>
      <c r="K18" s="50">
        <f t="shared" si="9"/>
        <v>65.163136352283402</v>
      </c>
      <c r="L18" s="41"/>
    </row>
    <row r="19" spans="1:12" ht="31.5" customHeight="1" x14ac:dyDescent="0.2">
      <c r="A19" s="66"/>
      <c r="B19" s="66"/>
      <c r="C19" s="75"/>
      <c r="D19" s="40" t="s">
        <v>108</v>
      </c>
      <c r="E19" s="40" t="s">
        <v>135</v>
      </c>
      <c r="F19" s="41">
        <f>F22+F25</f>
        <v>808.43466999999998</v>
      </c>
      <c r="G19" s="41">
        <f t="shared" ref="G19:J19" si="11">G22+G25</f>
        <v>808.43466999999998</v>
      </c>
      <c r="H19" s="41">
        <f t="shared" si="11"/>
        <v>808.43466999999998</v>
      </c>
      <c r="I19" s="41">
        <f t="shared" si="11"/>
        <v>0</v>
      </c>
      <c r="J19" s="41">
        <f t="shared" si="11"/>
        <v>526.80153999999993</v>
      </c>
      <c r="K19" s="50">
        <f t="shared" si="9"/>
        <v>65.163155360469631</v>
      </c>
      <c r="L19" s="41"/>
    </row>
    <row r="20" spans="1:12" ht="63" customHeight="1" x14ac:dyDescent="0.2">
      <c r="A20" s="66"/>
      <c r="B20" s="66"/>
      <c r="C20" s="75"/>
      <c r="D20" s="40" t="s">
        <v>86</v>
      </c>
      <c r="E20" s="40" t="s">
        <v>135</v>
      </c>
      <c r="F20" s="41">
        <f>F23+F26</f>
        <v>26139.4</v>
      </c>
      <c r="G20" s="41">
        <f t="shared" ref="G20:J20" si="12">G23+G26</f>
        <v>26139.4</v>
      </c>
      <c r="H20" s="41">
        <f t="shared" si="12"/>
        <v>26139.4</v>
      </c>
      <c r="I20" s="41">
        <f t="shared" si="12"/>
        <v>0</v>
      </c>
      <c r="J20" s="41">
        <f t="shared" si="12"/>
        <v>17033.252710000001</v>
      </c>
      <c r="K20" s="50">
        <f t="shared" si="9"/>
        <v>65.16313576440163</v>
      </c>
      <c r="L20" s="41"/>
    </row>
    <row r="21" spans="1:12" ht="12" customHeight="1" x14ac:dyDescent="0.2">
      <c r="A21" s="68" t="s">
        <v>112</v>
      </c>
      <c r="B21" s="68" t="s">
        <v>114</v>
      </c>
      <c r="C21" s="76" t="s">
        <v>107</v>
      </c>
      <c r="D21" s="21" t="s">
        <v>85</v>
      </c>
      <c r="E21" s="26" t="s">
        <v>136</v>
      </c>
      <c r="F21" s="23">
        <f>F23+F22</f>
        <v>11915.978999999999</v>
      </c>
      <c r="G21" s="23">
        <f t="shared" ref="G21:J21" si="13">G23+G22</f>
        <v>11915.978999999999</v>
      </c>
      <c r="H21" s="46">
        <f t="shared" si="13"/>
        <v>11915.978999999999</v>
      </c>
      <c r="I21" s="47">
        <f t="shared" si="13"/>
        <v>0</v>
      </c>
      <c r="J21" s="82">
        <f t="shared" si="13"/>
        <v>2635.6235000000001</v>
      </c>
      <c r="K21" s="48">
        <f t="shared" ref="K21:K37" si="14">J21/F21*100</f>
        <v>22.1183966504137</v>
      </c>
      <c r="L21" s="23"/>
    </row>
    <row r="22" spans="1:12" ht="74.25" customHeight="1" x14ac:dyDescent="0.2">
      <c r="A22" s="68"/>
      <c r="B22" s="68"/>
      <c r="C22" s="76"/>
      <c r="D22" s="26" t="s">
        <v>87</v>
      </c>
      <c r="E22" s="26" t="s">
        <v>136</v>
      </c>
      <c r="F22" s="23">
        <v>357.47899999999998</v>
      </c>
      <c r="G22" s="23">
        <v>357.47899999999998</v>
      </c>
      <c r="H22" s="23">
        <v>357.47899999999998</v>
      </c>
      <c r="I22" s="23">
        <v>0</v>
      </c>
      <c r="J22" s="23">
        <v>79.068619999999996</v>
      </c>
      <c r="K22" s="48">
        <f t="shared" si="14"/>
        <v>22.118395765905131</v>
      </c>
      <c r="L22" s="23"/>
    </row>
    <row r="23" spans="1:12" ht="74.25" customHeight="1" x14ac:dyDescent="0.2">
      <c r="A23" s="68"/>
      <c r="B23" s="68"/>
      <c r="C23" s="76"/>
      <c r="D23" s="26" t="s">
        <v>86</v>
      </c>
      <c r="E23" s="26" t="s">
        <v>136</v>
      </c>
      <c r="F23" s="23">
        <v>11558.5</v>
      </c>
      <c r="G23" s="23">
        <v>11558.5</v>
      </c>
      <c r="H23" s="23">
        <v>11558.5</v>
      </c>
      <c r="I23" s="23">
        <v>0</v>
      </c>
      <c r="J23" s="23">
        <v>2556.5548800000001</v>
      </c>
      <c r="K23" s="48">
        <f t="shared" si="14"/>
        <v>22.11839667776961</v>
      </c>
      <c r="L23" s="23"/>
    </row>
    <row r="24" spans="1:12" ht="12" customHeight="1" x14ac:dyDescent="0.2">
      <c r="A24" s="68" t="s">
        <v>113</v>
      </c>
      <c r="B24" s="68" t="s">
        <v>115</v>
      </c>
      <c r="C24" s="76" t="s">
        <v>107</v>
      </c>
      <c r="D24" s="21" t="s">
        <v>85</v>
      </c>
      <c r="E24" s="26" t="s">
        <v>137</v>
      </c>
      <c r="F24" s="23">
        <f>SUM(F25:F26)</f>
        <v>15031.855669999999</v>
      </c>
      <c r="G24" s="23">
        <f t="shared" ref="G24:J24" si="15">SUM(G25:G26)</f>
        <v>15031.855669999999</v>
      </c>
      <c r="H24" s="23">
        <f t="shared" si="15"/>
        <v>15031.855669999999</v>
      </c>
      <c r="I24" s="23">
        <f t="shared" si="15"/>
        <v>0</v>
      </c>
      <c r="J24" s="23">
        <f t="shared" si="15"/>
        <v>14924.43075</v>
      </c>
      <c r="K24" s="48">
        <f t="shared" si="14"/>
        <v>99.2853515736291</v>
      </c>
      <c r="L24" s="23"/>
    </row>
    <row r="25" spans="1:12" ht="36" customHeight="1" x14ac:dyDescent="0.2">
      <c r="A25" s="68"/>
      <c r="B25" s="68"/>
      <c r="C25" s="76"/>
      <c r="D25" s="26" t="s">
        <v>87</v>
      </c>
      <c r="E25" s="26" t="s">
        <v>137</v>
      </c>
      <c r="F25" s="23">
        <v>450.95567</v>
      </c>
      <c r="G25" s="23">
        <v>450.95567</v>
      </c>
      <c r="H25" s="23">
        <v>450.95567</v>
      </c>
      <c r="I25" s="23">
        <v>0</v>
      </c>
      <c r="J25" s="23">
        <v>447.73291999999998</v>
      </c>
      <c r="K25" s="48">
        <f t="shared" si="14"/>
        <v>99.285351041267532</v>
      </c>
      <c r="L25" s="23"/>
    </row>
    <row r="26" spans="1:12" ht="36" customHeight="1" x14ac:dyDescent="0.2">
      <c r="A26" s="68"/>
      <c r="B26" s="68"/>
      <c r="C26" s="76"/>
      <c r="D26" s="26" t="s">
        <v>86</v>
      </c>
      <c r="E26" s="26" t="s">
        <v>137</v>
      </c>
      <c r="F26" s="23">
        <v>14580.9</v>
      </c>
      <c r="G26" s="23">
        <v>14580.9</v>
      </c>
      <c r="H26" s="23">
        <v>14580.9</v>
      </c>
      <c r="I26" s="23">
        <v>0</v>
      </c>
      <c r="J26" s="23">
        <v>14476.697829999999</v>
      </c>
      <c r="K26" s="48">
        <f t="shared" si="14"/>
        <v>99.285351590093882</v>
      </c>
      <c r="L26" s="23"/>
    </row>
    <row r="27" spans="1:12" ht="12" customHeight="1" x14ac:dyDescent="0.2">
      <c r="A27" s="66" t="s">
        <v>117</v>
      </c>
      <c r="B27" s="66" t="s">
        <v>116</v>
      </c>
      <c r="C27" s="75" t="s">
        <v>107</v>
      </c>
      <c r="D27" s="39" t="s">
        <v>85</v>
      </c>
      <c r="E27" s="40">
        <v>7750200000</v>
      </c>
      <c r="F27" s="49">
        <f>SUM(F28:F29)</f>
        <v>233788.94341000001</v>
      </c>
      <c r="G27" s="49">
        <f t="shared" ref="G27:J27" si="16">SUM(G28:G29)</f>
        <v>233788.94341000001</v>
      </c>
      <c r="H27" s="49">
        <f t="shared" si="16"/>
        <v>233788.94341000001</v>
      </c>
      <c r="I27" s="41">
        <f t="shared" si="16"/>
        <v>2091.6</v>
      </c>
      <c r="J27" s="49">
        <f t="shared" si="16"/>
        <v>132161.62598000001</v>
      </c>
      <c r="K27" s="48">
        <f t="shared" si="14"/>
        <v>56.530314929489933</v>
      </c>
      <c r="L27" s="41"/>
    </row>
    <row r="28" spans="1:12" ht="31.5" customHeight="1" x14ac:dyDescent="0.2">
      <c r="A28" s="66"/>
      <c r="B28" s="66"/>
      <c r="C28" s="75"/>
      <c r="D28" s="40" t="s">
        <v>108</v>
      </c>
      <c r="E28" s="40">
        <v>7750200000</v>
      </c>
      <c r="F28" s="41">
        <f>F30+F32+F33+F34</f>
        <v>16980.94341</v>
      </c>
      <c r="G28" s="41">
        <f t="shared" ref="G28:J28" si="17">G30+G32+G33+G34</f>
        <v>16980.94341</v>
      </c>
      <c r="H28" s="41">
        <f t="shared" si="17"/>
        <v>16980.94341</v>
      </c>
      <c r="I28" s="41">
        <f t="shared" si="17"/>
        <v>1903.4</v>
      </c>
      <c r="J28" s="41">
        <f t="shared" si="17"/>
        <v>9668.1431699999994</v>
      </c>
      <c r="K28" s="48">
        <f t="shared" si="14"/>
        <v>56.935253457746491</v>
      </c>
      <c r="L28" s="41"/>
    </row>
    <row r="29" spans="1:12" ht="63" customHeight="1" x14ac:dyDescent="0.2">
      <c r="A29" s="66"/>
      <c r="B29" s="66"/>
      <c r="C29" s="75"/>
      <c r="D29" s="40" t="s">
        <v>86</v>
      </c>
      <c r="E29" s="40">
        <v>7750200000</v>
      </c>
      <c r="F29" s="41">
        <f>F31</f>
        <v>216808</v>
      </c>
      <c r="G29" s="41">
        <f t="shared" ref="G29:J29" si="18">G31</f>
        <v>216808</v>
      </c>
      <c r="H29" s="41">
        <f t="shared" si="18"/>
        <v>216808</v>
      </c>
      <c r="I29" s="41">
        <f t="shared" si="18"/>
        <v>188.2</v>
      </c>
      <c r="J29" s="41">
        <f t="shared" si="18"/>
        <v>122493.48281</v>
      </c>
      <c r="K29" s="48">
        <f t="shared" si="14"/>
        <v>56.4985991337958</v>
      </c>
      <c r="L29" s="41"/>
    </row>
    <row r="30" spans="1:12" ht="47.25" customHeight="1" x14ac:dyDescent="0.2">
      <c r="A30" s="30" t="s">
        <v>118</v>
      </c>
      <c r="B30" s="26" t="s">
        <v>119</v>
      </c>
      <c r="C30" s="26" t="s">
        <v>107</v>
      </c>
      <c r="D30" s="26" t="s">
        <v>87</v>
      </c>
      <c r="E30" s="26">
        <v>7750215010</v>
      </c>
      <c r="F30" s="23">
        <v>16285.94341</v>
      </c>
      <c r="G30" s="23">
        <v>16285.94341</v>
      </c>
      <c r="H30" s="23">
        <v>16285.94341</v>
      </c>
      <c r="I30" s="23">
        <v>1879.7</v>
      </c>
      <c r="J30" s="23">
        <v>9538.1431699999994</v>
      </c>
      <c r="K30" s="48">
        <f t="shared" si="14"/>
        <v>58.56672180343773</v>
      </c>
      <c r="L30" s="23"/>
    </row>
    <row r="31" spans="1:12" ht="63.75" x14ac:dyDescent="0.2">
      <c r="A31" s="30" t="s">
        <v>121</v>
      </c>
      <c r="B31" s="26" t="s">
        <v>120</v>
      </c>
      <c r="C31" s="26" t="s">
        <v>107</v>
      </c>
      <c r="D31" s="26" t="s">
        <v>86</v>
      </c>
      <c r="E31" s="26">
        <v>7750252900</v>
      </c>
      <c r="F31" s="23">
        <v>216808</v>
      </c>
      <c r="G31" s="23">
        <v>216808</v>
      </c>
      <c r="H31" s="23">
        <v>216808</v>
      </c>
      <c r="I31" s="23">
        <v>188.2</v>
      </c>
      <c r="J31" s="82">
        <v>122493.48281</v>
      </c>
      <c r="K31" s="48">
        <f t="shared" si="14"/>
        <v>56.4985991337958</v>
      </c>
      <c r="L31" s="23"/>
    </row>
    <row r="32" spans="1:12" ht="63.75" x14ac:dyDescent="0.2">
      <c r="A32" s="30" t="s">
        <v>122</v>
      </c>
      <c r="B32" s="32" t="s">
        <v>123</v>
      </c>
      <c r="C32" s="32" t="s">
        <v>107</v>
      </c>
      <c r="D32" s="32" t="s">
        <v>87</v>
      </c>
      <c r="E32" s="26">
        <v>7750280050</v>
      </c>
      <c r="F32" s="23">
        <v>130</v>
      </c>
      <c r="G32" s="23">
        <v>130</v>
      </c>
      <c r="H32" s="23">
        <v>130</v>
      </c>
      <c r="I32" s="23">
        <v>0</v>
      </c>
      <c r="J32" s="23">
        <v>130</v>
      </c>
      <c r="K32" s="48">
        <f t="shared" si="14"/>
        <v>100</v>
      </c>
      <c r="L32" s="23"/>
    </row>
    <row r="33" spans="1:12" ht="38.25" x14ac:dyDescent="0.2">
      <c r="A33" s="31" t="s">
        <v>124</v>
      </c>
      <c r="B33" s="34" t="s">
        <v>125</v>
      </c>
      <c r="C33" s="26" t="s">
        <v>107</v>
      </c>
      <c r="D33" s="26" t="s">
        <v>87</v>
      </c>
      <c r="E33" s="26">
        <v>7750215040</v>
      </c>
      <c r="F33" s="23">
        <v>450</v>
      </c>
      <c r="G33" s="23">
        <v>450</v>
      </c>
      <c r="H33" s="23">
        <v>450</v>
      </c>
      <c r="I33" s="23">
        <v>23.7</v>
      </c>
      <c r="J33" s="23">
        <v>0</v>
      </c>
      <c r="K33" s="48">
        <f t="shared" si="14"/>
        <v>0</v>
      </c>
      <c r="L33" s="23"/>
    </row>
    <row r="34" spans="1:12" ht="38.25" x14ac:dyDescent="0.2">
      <c r="A34" s="31" t="s">
        <v>127</v>
      </c>
      <c r="B34" s="36" t="s">
        <v>126</v>
      </c>
      <c r="C34" s="26" t="s">
        <v>107</v>
      </c>
      <c r="D34" s="26" t="s">
        <v>87</v>
      </c>
      <c r="E34" s="26">
        <v>7750215060</v>
      </c>
      <c r="F34" s="23">
        <v>115</v>
      </c>
      <c r="G34" s="23">
        <v>115</v>
      </c>
      <c r="H34" s="23">
        <v>115</v>
      </c>
      <c r="I34" s="23">
        <v>0</v>
      </c>
      <c r="J34" s="23">
        <v>0</v>
      </c>
      <c r="K34" s="48">
        <f t="shared" si="14"/>
        <v>0</v>
      </c>
      <c r="L34" s="23"/>
    </row>
    <row r="35" spans="1:12" ht="40.5" x14ac:dyDescent="0.2">
      <c r="A35" s="42" t="s">
        <v>131</v>
      </c>
      <c r="B35" s="45" t="s">
        <v>128</v>
      </c>
      <c r="C35" s="43" t="s">
        <v>107</v>
      </c>
      <c r="D35" s="44" t="s">
        <v>87</v>
      </c>
      <c r="E35" s="40">
        <v>775030000</v>
      </c>
      <c r="F35" s="41">
        <f>SUM(F36:F37)</f>
        <v>261600.40000000002</v>
      </c>
      <c r="G35" s="41">
        <f t="shared" ref="G35" si="19">SUM(G36:G37)</f>
        <v>261600.40000000002</v>
      </c>
      <c r="H35" s="41">
        <f>SUM(H36:H37)</f>
        <v>261600.40000000002</v>
      </c>
      <c r="I35" s="41">
        <f t="shared" ref="I35:J35" si="20">SUM(I36:I37)</f>
        <v>32265.9</v>
      </c>
      <c r="J35" s="49">
        <f t="shared" si="20"/>
        <v>175321.85834000001</v>
      </c>
      <c r="K35" s="48">
        <f t="shared" si="14"/>
        <v>67.018956523002259</v>
      </c>
      <c r="L35" s="41"/>
    </row>
    <row r="36" spans="1:12" ht="38.25" x14ac:dyDescent="0.2">
      <c r="A36" s="31" t="s">
        <v>132</v>
      </c>
      <c r="B36" s="34" t="s">
        <v>129</v>
      </c>
      <c r="C36" s="35" t="s">
        <v>107</v>
      </c>
      <c r="D36" s="33" t="s">
        <v>87</v>
      </c>
      <c r="E36" s="26">
        <v>7750380010</v>
      </c>
      <c r="F36" s="23">
        <v>33695.699999999997</v>
      </c>
      <c r="G36" s="23">
        <v>33695.699999999997</v>
      </c>
      <c r="H36" s="23">
        <v>33695.699999999997</v>
      </c>
      <c r="I36" s="23">
        <v>578.70000000000005</v>
      </c>
      <c r="J36" s="23">
        <v>23531.896059999999</v>
      </c>
      <c r="K36" s="48">
        <f t="shared" si="14"/>
        <v>69.836495635941688</v>
      </c>
      <c r="L36" s="23"/>
    </row>
    <row r="37" spans="1:12" ht="60" x14ac:dyDescent="0.2">
      <c r="A37" s="31" t="s">
        <v>133</v>
      </c>
      <c r="B37" s="34" t="s">
        <v>130</v>
      </c>
      <c r="C37" s="35" t="s">
        <v>107</v>
      </c>
      <c r="D37" s="33" t="s">
        <v>87</v>
      </c>
      <c r="E37" s="26">
        <v>7750315080</v>
      </c>
      <c r="F37" s="23">
        <v>227904.7</v>
      </c>
      <c r="G37" s="23">
        <v>227904.7</v>
      </c>
      <c r="H37" s="23">
        <v>227904.7</v>
      </c>
      <c r="I37" s="23">
        <v>31687.200000000001</v>
      </c>
      <c r="J37" s="82">
        <v>151789.96228000001</v>
      </c>
      <c r="K37" s="48">
        <f t="shared" si="14"/>
        <v>66.602383487484019</v>
      </c>
      <c r="L37" s="23"/>
    </row>
  </sheetData>
  <mergeCells count="32">
    <mergeCell ref="A24:A26"/>
    <mergeCell ref="B24:B26"/>
    <mergeCell ref="C24:C26"/>
    <mergeCell ref="A27:A29"/>
    <mergeCell ref="B27:B29"/>
    <mergeCell ref="C27:C29"/>
    <mergeCell ref="A17:L17"/>
    <mergeCell ref="A18:A20"/>
    <mergeCell ref="B18:B20"/>
    <mergeCell ref="C18:C20"/>
    <mergeCell ref="A21:A23"/>
    <mergeCell ref="B21:B23"/>
    <mergeCell ref="C21:C23"/>
    <mergeCell ref="A9:L9"/>
    <mergeCell ref="C6:C8"/>
    <mergeCell ref="A6:B8"/>
    <mergeCell ref="F3:H3"/>
    <mergeCell ref="A1:L1"/>
    <mergeCell ref="A3:A4"/>
    <mergeCell ref="B3:B4"/>
    <mergeCell ref="C3:C4"/>
    <mergeCell ref="D3:D4"/>
    <mergeCell ref="E3:E4"/>
    <mergeCell ref="I3:J3"/>
    <mergeCell ref="K3:K4"/>
    <mergeCell ref="L3:L4"/>
    <mergeCell ref="B10:B12"/>
    <mergeCell ref="A10:A12"/>
    <mergeCell ref="C10:C12"/>
    <mergeCell ref="A14:A16"/>
    <mergeCell ref="B14:B16"/>
    <mergeCell ref="C14:C16"/>
  </mergeCells>
  <pageMargins left="0.7" right="0.7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T4" sqref="T4"/>
    </sheetView>
  </sheetViews>
  <sheetFormatPr defaultRowHeight="15" x14ac:dyDescent="0.25"/>
  <cols>
    <col min="2" max="2" width="16.28515625" customWidth="1"/>
    <col min="3" max="3" width="13.140625" customWidth="1"/>
    <col min="4" max="4" width="12" customWidth="1"/>
    <col min="5" max="6" width="11.42578125" customWidth="1"/>
    <col min="8" max="8" width="12.42578125" customWidth="1"/>
    <col min="9" max="9" width="14.42578125" customWidth="1"/>
    <col min="11" max="11" width="12.85546875" customWidth="1"/>
    <col min="12" max="12" width="11.85546875" customWidth="1"/>
    <col min="13" max="13" width="10.85546875" customWidth="1"/>
    <col min="14" max="14" width="12.42578125" customWidth="1"/>
    <col min="15" max="15" width="18.85546875" customWidth="1"/>
  </cols>
  <sheetData>
    <row r="1" spans="1:15" x14ac:dyDescent="0.25">
      <c r="A1" s="78" t="s">
        <v>78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3" spans="1:15" x14ac:dyDescent="0.25">
      <c r="A3" s="56" t="s">
        <v>16</v>
      </c>
      <c r="B3" s="56" t="s">
        <v>49</v>
      </c>
      <c r="C3" s="68" t="s">
        <v>50</v>
      </c>
      <c r="D3" s="56" t="s">
        <v>51</v>
      </c>
      <c r="E3" s="56" t="s">
        <v>52</v>
      </c>
      <c r="F3" s="56" t="s">
        <v>53</v>
      </c>
      <c r="G3" s="56" t="s">
        <v>36</v>
      </c>
      <c r="H3" s="56" t="s">
        <v>69</v>
      </c>
      <c r="I3" s="69" t="s">
        <v>68</v>
      </c>
      <c r="J3" s="69"/>
      <c r="K3" s="69"/>
      <c r="L3" s="69"/>
      <c r="M3" s="69"/>
      <c r="N3" s="56" t="s">
        <v>54</v>
      </c>
      <c r="O3" s="56" t="s">
        <v>55</v>
      </c>
    </row>
    <row r="4" spans="1:15" ht="63.75" x14ac:dyDescent="0.25">
      <c r="A4" s="56"/>
      <c r="B4" s="56"/>
      <c r="C4" s="68"/>
      <c r="D4" s="56"/>
      <c r="E4" s="56"/>
      <c r="F4" s="56"/>
      <c r="G4" s="56"/>
      <c r="H4" s="56"/>
      <c r="I4" s="5" t="s">
        <v>56</v>
      </c>
      <c r="J4" s="5" t="s">
        <v>57</v>
      </c>
      <c r="K4" s="5" t="s">
        <v>58</v>
      </c>
      <c r="L4" s="5" t="s">
        <v>59</v>
      </c>
      <c r="M4" s="5" t="s">
        <v>60</v>
      </c>
      <c r="N4" s="56"/>
      <c r="O4" s="56"/>
    </row>
    <row r="5" spans="1:15" ht="15" customHeight="1" x14ac:dyDescent="0.25">
      <c r="A5" s="79" t="s">
        <v>48</v>
      </c>
      <c r="B5" s="79"/>
      <c r="C5" s="79"/>
      <c r="D5" s="79"/>
      <c r="E5" s="79"/>
      <c r="F5" s="79"/>
      <c r="G5" s="80" t="s">
        <v>61</v>
      </c>
      <c r="H5" s="80"/>
      <c r="I5" s="80"/>
      <c r="J5" s="80"/>
      <c r="K5" s="80"/>
      <c r="L5" s="80"/>
      <c r="M5" s="80"/>
      <c r="N5" s="81" t="s">
        <v>62</v>
      </c>
      <c r="O5" s="81"/>
    </row>
    <row r="6" spans="1:15" x14ac:dyDescent="0.25">
      <c r="A6" s="79"/>
      <c r="B6" s="79"/>
      <c r="C6" s="79"/>
      <c r="D6" s="79"/>
      <c r="E6" s="79"/>
      <c r="F6" s="79"/>
      <c r="G6" s="80"/>
      <c r="H6" s="80"/>
      <c r="I6" s="80"/>
      <c r="J6" s="80"/>
      <c r="K6" s="80"/>
      <c r="L6" s="80"/>
      <c r="M6" s="80"/>
      <c r="N6" s="81"/>
      <c r="O6" s="81"/>
    </row>
    <row r="7" spans="1:15" x14ac:dyDescent="0.25">
      <c r="A7" s="79"/>
      <c r="B7" s="79"/>
      <c r="C7" s="79"/>
      <c r="D7" s="79"/>
      <c r="E7" s="79"/>
      <c r="F7" s="79"/>
      <c r="G7" s="6" t="s">
        <v>63</v>
      </c>
      <c r="H7" s="6"/>
      <c r="I7" s="6"/>
      <c r="J7" s="6"/>
      <c r="K7" s="6"/>
      <c r="L7" s="6"/>
      <c r="M7" s="6"/>
      <c r="N7" s="81"/>
      <c r="O7" s="81"/>
    </row>
    <row r="8" spans="1:15" x14ac:dyDescent="0.25">
      <c r="A8" s="79"/>
      <c r="B8" s="79"/>
      <c r="C8" s="79"/>
      <c r="D8" s="79"/>
      <c r="E8" s="79"/>
      <c r="F8" s="79"/>
      <c r="G8" s="6" t="s">
        <v>64</v>
      </c>
      <c r="H8" s="6"/>
      <c r="I8" s="6"/>
      <c r="J8" s="6"/>
      <c r="K8" s="6"/>
      <c r="L8" s="6"/>
      <c r="M8" s="6"/>
      <c r="N8" s="81"/>
      <c r="O8" s="81"/>
    </row>
    <row r="9" spans="1:15" x14ac:dyDescent="0.25">
      <c r="A9" s="79"/>
      <c r="B9" s="79"/>
      <c r="C9" s="79"/>
      <c r="D9" s="79"/>
      <c r="E9" s="79"/>
      <c r="F9" s="79"/>
      <c r="G9" s="6" t="s">
        <v>65</v>
      </c>
      <c r="H9" s="6"/>
      <c r="I9" s="6"/>
      <c r="J9" s="6"/>
      <c r="K9" s="6"/>
      <c r="L9" s="6"/>
      <c r="M9" s="6"/>
      <c r="N9" s="81"/>
      <c r="O9" s="81"/>
    </row>
    <row r="10" spans="1:15" ht="15.75" customHeight="1" x14ac:dyDescent="0.25">
      <c r="A10" s="79" t="s">
        <v>45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15.75" customHeight="1" x14ac:dyDescent="0.25">
      <c r="A11" s="79" t="s">
        <v>47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5" ht="15.75" customHeight="1" x14ac:dyDescent="0.25">
      <c r="A12" s="77">
        <v>1</v>
      </c>
      <c r="B12" s="77" t="s">
        <v>66</v>
      </c>
      <c r="C12" s="77"/>
      <c r="D12" s="77"/>
      <c r="E12" s="77"/>
      <c r="F12" s="77"/>
      <c r="G12" s="16" t="s">
        <v>61</v>
      </c>
      <c r="H12" s="16"/>
      <c r="I12" s="16"/>
      <c r="J12" s="16"/>
      <c r="K12" s="16"/>
      <c r="L12" s="16"/>
      <c r="M12" s="16"/>
      <c r="N12" s="77"/>
      <c r="O12" s="77"/>
    </row>
    <row r="13" spans="1:15" x14ac:dyDescent="0.25">
      <c r="A13" s="77"/>
      <c r="B13" s="77"/>
      <c r="C13" s="77"/>
      <c r="D13" s="77"/>
      <c r="E13" s="77"/>
      <c r="F13" s="77"/>
      <c r="G13" s="6" t="s">
        <v>63</v>
      </c>
      <c r="H13" s="6"/>
      <c r="I13" s="6"/>
      <c r="J13" s="17"/>
      <c r="K13" s="17"/>
      <c r="L13" s="17"/>
      <c r="M13" s="6"/>
      <c r="N13" s="77"/>
      <c r="O13" s="77"/>
    </row>
    <row r="14" spans="1:15" x14ac:dyDescent="0.25">
      <c r="A14" s="77"/>
      <c r="B14" s="77"/>
      <c r="C14" s="77"/>
      <c r="D14" s="77"/>
      <c r="E14" s="77"/>
      <c r="F14" s="77"/>
      <c r="G14" s="6" t="s">
        <v>64</v>
      </c>
      <c r="H14" s="6"/>
      <c r="I14" s="6"/>
      <c r="J14" s="17"/>
      <c r="K14" s="17"/>
      <c r="L14" s="17"/>
      <c r="M14" s="6"/>
      <c r="N14" s="77"/>
      <c r="O14" s="77"/>
    </row>
    <row r="15" spans="1:15" x14ac:dyDescent="0.25">
      <c r="A15" s="77"/>
      <c r="B15" s="77"/>
      <c r="C15" s="77"/>
      <c r="D15" s="77"/>
      <c r="E15" s="77"/>
      <c r="F15" s="77"/>
      <c r="G15" s="6" t="s">
        <v>65</v>
      </c>
      <c r="H15" s="6"/>
      <c r="I15" s="6"/>
      <c r="J15" s="17"/>
      <c r="K15" s="17"/>
      <c r="L15" s="17"/>
      <c r="M15" s="6"/>
      <c r="N15" s="77"/>
      <c r="O15" s="77"/>
    </row>
    <row r="16" spans="1:15" ht="15.75" customHeight="1" x14ac:dyDescent="0.25">
      <c r="A16" s="77">
        <v>2</v>
      </c>
      <c r="B16" s="77" t="s">
        <v>67</v>
      </c>
      <c r="C16" s="77"/>
      <c r="D16" s="77"/>
      <c r="E16" s="77"/>
      <c r="F16" s="77"/>
      <c r="G16" s="16" t="s">
        <v>61</v>
      </c>
      <c r="H16" s="16"/>
      <c r="I16" s="16"/>
      <c r="J16" s="16"/>
      <c r="K16" s="16"/>
      <c r="L16" s="16"/>
      <c r="M16" s="16"/>
      <c r="N16" s="77"/>
      <c r="O16" s="77"/>
    </row>
    <row r="17" spans="1:15" x14ac:dyDescent="0.25">
      <c r="A17" s="77"/>
      <c r="B17" s="77"/>
      <c r="C17" s="77"/>
      <c r="D17" s="77"/>
      <c r="E17" s="77"/>
      <c r="F17" s="77"/>
      <c r="G17" s="6" t="s">
        <v>63</v>
      </c>
      <c r="H17" s="6"/>
      <c r="I17" s="6"/>
      <c r="J17" s="17"/>
      <c r="K17" s="17"/>
      <c r="L17" s="6"/>
      <c r="M17" s="6"/>
      <c r="N17" s="77"/>
      <c r="O17" s="77"/>
    </row>
    <row r="18" spans="1:15" x14ac:dyDescent="0.25">
      <c r="A18" s="77"/>
      <c r="B18" s="77"/>
      <c r="C18" s="77"/>
      <c r="D18" s="77"/>
      <c r="E18" s="77"/>
      <c r="F18" s="77"/>
      <c r="G18" s="6" t="s">
        <v>64</v>
      </c>
      <c r="H18" s="6"/>
      <c r="I18" s="6"/>
      <c r="J18" s="17"/>
      <c r="K18" s="17"/>
      <c r="L18" s="6"/>
      <c r="M18" s="6"/>
      <c r="N18" s="77"/>
      <c r="O18" s="77"/>
    </row>
    <row r="19" spans="1:15" x14ac:dyDescent="0.25">
      <c r="A19" s="77"/>
      <c r="B19" s="77"/>
      <c r="C19" s="77"/>
      <c r="D19" s="77"/>
      <c r="E19" s="77"/>
      <c r="F19" s="77"/>
      <c r="G19" s="6" t="s">
        <v>65</v>
      </c>
      <c r="H19" s="6"/>
      <c r="I19" s="6"/>
      <c r="J19" s="17"/>
      <c r="K19" s="17"/>
      <c r="L19" s="6"/>
      <c r="M19" s="6"/>
      <c r="N19" s="77"/>
      <c r="O19" s="77"/>
    </row>
    <row r="20" spans="1:15" ht="15.75" customHeight="1" x14ac:dyDescent="0.25">
      <c r="A20" s="77" t="s">
        <v>4</v>
      </c>
      <c r="B20" s="77" t="s">
        <v>66</v>
      </c>
      <c r="C20" s="77"/>
      <c r="D20" s="77"/>
      <c r="E20" s="77"/>
      <c r="F20" s="77"/>
      <c r="G20" s="16" t="s">
        <v>61</v>
      </c>
      <c r="H20" s="16"/>
      <c r="I20" s="16"/>
      <c r="J20" s="16"/>
      <c r="K20" s="16"/>
      <c r="L20" s="16"/>
      <c r="M20" s="6"/>
      <c r="N20" s="77"/>
      <c r="O20" s="77"/>
    </row>
    <row r="21" spans="1:15" x14ac:dyDescent="0.25">
      <c r="A21" s="77"/>
      <c r="B21" s="77"/>
      <c r="C21" s="77"/>
      <c r="D21" s="77"/>
      <c r="E21" s="77"/>
      <c r="F21" s="77"/>
      <c r="G21" s="6" t="s">
        <v>63</v>
      </c>
      <c r="H21" s="6"/>
      <c r="I21" s="6"/>
      <c r="J21" s="17"/>
      <c r="K21" s="17"/>
      <c r="L21" s="6"/>
      <c r="M21" s="6"/>
      <c r="N21" s="77"/>
      <c r="O21" s="77"/>
    </row>
    <row r="22" spans="1:15" x14ac:dyDescent="0.25">
      <c r="A22" s="77"/>
      <c r="B22" s="77"/>
      <c r="C22" s="77"/>
      <c r="D22" s="77"/>
      <c r="E22" s="77"/>
      <c r="F22" s="77"/>
      <c r="G22" s="6" t="s">
        <v>64</v>
      </c>
      <c r="H22" s="6"/>
      <c r="I22" s="6"/>
      <c r="J22" s="17"/>
      <c r="K22" s="17"/>
      <c r="L22" s="6"/>
      <c r="M22" s="6"/>
      <c r="N22" s="77"/>
      <c r="O22" s="77"/>
    </row>
    <row r="23" spans="1:15" x14ac:dyDescent="0.25">
      <c r="A23" s="77"/>
      <c r="B23" s="77"/>
      <c r="C23" s="77"/>
      <c r="D23" s="77"/>
      <c r="E23" s="77"/>
      <c r="F23" s="77"/>
      <c r="G23" s="6" t="s">
        <v>65</v>
      </c>
      <c r="H23" s="6"/>
      <c r="I23" s="6"/>
      <c r="J23" s="17"/>
      <c r="K23" s="17"/>
      <c r="L23" s="6"/>
      <c r="M23" s="6"/>
      <c r="N23" s="77"/>
      <c r="O23" s="77"/>
    </row>
  </sheetData>
  <mergeCells count="47">
    <mergeCell ref="B3:B4"/>
    <mergeCell ref="C3:C4"/>
    <mergeCell ref="D3:D4"/>
    <mergeCell ref="E3:E4"/>
    <mergeCell ref="K5:K6"/>
    <mergeCell ref="L5:L6"/>
    <mergeCell ref="M5:M6"/>
    <mergeCell ref="N5:O9"/>
    <mergeCell ref="F3:F4"/>
    <mergeCell ref="G3:G4"/>
    <mergeCell ref="H3:H4"/>
    <mergeCell ref="I3:M3"/>
    <mergeCell ref="N3:N4"/>
    <mergeCell ref="O3:O4"/>
    <mergeCell ref="A5:F9"/>
    <mergeCell ref="G5:G6"/>
    <mergeCell ref="H5:H6"/>
    <mergeCell ref="I5:I6"/>
    <mergeCell ref="J5:J6"/>
    <mergeCell ref="A3:A4"/>
    <mergeCell ref="A10:O10"/>
    <mergeCell ref="F16:F19"/>
    <mergeCell ref="N16:N19"/>
    <mergeCell ref="O16:O19"/>
    <mergeCell ref="A12:A15"/>
    <mergeCell ref="B12:B15"/>
    <mergeCell ref="C12:C15"/>
    <mergeCell ref="D12:D15"/>
    <mergeCell ref="E12:E15"/>
    <mergeCell ref="F12:F15"/>
    <mergeCell ref="A11:O11"/>
    <mergeCell ref="N20:N23"/>
    <mergeCell ref="O20:O23"/>
    <mergeCell ref="A1:O1"/>
    <mergeCell ref="A20:A23"/>
    <mergeCell ref="B20:B23"/>
    <mergeCell ref="C20:C23"/>
    <mergeCell ref="D20:D23"/>
    <mergeCell ref="E20:E23"/>
    <mergeCell ref="F20:F23"/>
    <mergeCell ref="N12:N15"/>
    <mergeCell ref="O12:O15"/>
    <mergeCell ref="A16:A19"/>
    <mergeCell ref="B16:B19"/>
    <mergeCell ref="C16:C19"/>
    <mergeCell ref="D16:D19"/>
    <mergeCell ref="E16:E19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G18" sqref="G18"/>
    </sheetView>
  </sheetViews>
  <sheetFormatPr defaultRowHeight="15" x14ac:dyDescent="0.25"/>
  <cols>
    <col min="2" max="2" width="14.42578125" customWidth="1"/>
    <col min="4" max="4" width="12.85546875" customWidth="1"/>
    <col min="5" max="5" width="12" customWidth="1"/>
    <col min="6" max="6" width="12.28515625" customWidth="1"/>
    <col min="7" max="7" width="12" customWidth="1"/>
    <col min="8" max="8" width="14.7109375" customWidth="1"/>
  </cols>
  <sheetData>
    <row r="1" spans="1:8" x14ac:dyDescent="0.25">
      <c r="A1" s="78" t="s">
        <v>70</v>
      </c>
      <c r="B1" s="78"/>
      <c r="C1" s="78"/>
      <c r="D1" s="78"/>
      <c r="E1" s="78"/>
      <c r="F1" s="78"/>
      <c r="G1" s="78"/>
      <c r="H1" s="78"/>
    </row>
    <row r="2" spans="1:8" ht="18.75" x14ac:dyDescent="0.25">
      <c r="A2" s="18"/>
    </row>
    <row r="3" spans="1:8" ht="76.5" x14ac:dyDescent="0.25">
      <c r="A3" s="7" t="s">
        <v>16</v>
      </c>
      <c r="B3" s="5" t="s">
        <v>1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</row>
    <row r="4" spans="1:8" x14ac:dyDescent="0.25">
      <c r="A4" s="5"/>
      <c r="B4" s="5"/>
      <c r="C4" s="5"/>
      <c r="D4" s="5"/>
      <c r="E4" s="5"/>
      <c r="F4" s="5"/>
      <c r="G4" s="5"/>
      <c r="H4" s="5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C11" sqref="C11"/>
    </sheetView>
  </sheetViews>
  <sheetFormatPr defaultRowHeight="15" x14ac:dyDescent="0.25"/>
  <cols>
    <col min="1" max="1" width="51" customWidth="1"/>
  </cols>
  <sheetData>
    <row r="1" spans="1:1" ht="18.75" x14ac:dyDescent="0.25">
      <c r="A1" s="13" t="s">
        <v>79</v>
      </c>
    </row>
    <row r="2" spans="1:1" ht="18.75" x14ac:dyDescent="0.25">
      <c r="A2" s="18"/>
    </row>
    <row r="3" spans="1:1" ht="30" x14ac:dyDescent="0.25">
      <c r="A3" s="4" t="s">
        <v>80</v>
      </c>
    </row>
    <row r="4" spans="1:1" x14ac:dyDescent="0.25">
      <c r="A4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Показатели</vt:lpstr>
      <vt:lpstr>План по достижению</vt:lpstr>
      <vt:lpstr>Финансовое обеспечение</vt:lpstr>
      <vt:lpstr>Кап. строй</vt:lpstr>
      <vt:lpstr>Риски</vt:lpstr>
      <vt:lpstr>Доп. информация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Показатели!_Ref129269215</vt:lpstr>
      <vt:lpstr>Показатели!_Ref129269405</vt:lpstr>
      <vt:lpstr>'Финансовое обеспечение'!_Ref129269830</vt:lpstr>
      <vt:lpstr>Показатели!_Ref129367031</vt:lpstr>
      <vt:lpstr>Показатели!_Ref141720757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2024-10-11T11:15:41Z</dcterms:modified>
</cp:coreProperties>
</file>